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Projekte/Kanton Aargau Gemeinden aktuell/Lupfig/2023 Anpassungen/"/>
    </mc:Choice>
  </mc:AlternateContent>
  <xr:revisionPtr revIDLastSave="0" documentId="8_{6F645B95-6A02-4B40-BD2A-44ABBD216A0D}" xr6:coauthVersionLast="36" xr6:coauthVersionMax="36" xr10:uidLastSave="{00000000-0000-0000-0000-000000000000}"/>
  <bookViews>
    <workbookView xWindow="0" yWindow="460" windowWidth="29040" windowHeight="17640" xr2:uid="{93685E41-FB85-3D40-B73D-0CE4312978A5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" l="1"/>
  <c r="C74" i="1" s="1"/>
  <c r="B52" i="1"/>
  <c r="B49" i="1"/>
  <c r="B57" i="1" l="1"/>
  <c r="E112" i="1"/>
  <c r="E124" i="1"/>
  <c r="E125" i="1" s="1"/>
  <c r="B101" i="1"/>
  <c r="B102" i="1"/>
  <c r="B103" i="1"/>
  <c r="B100" i="1"/>
  <c r="B99" i="1"/>
  <c r="B90" i="1"/>
  <c r="B62" i="1" s="1"/>
  <c r="B72" i="1" s="1"/>
  <c r="G72" i="1" s="1"/>
  <c r="G62" i="1" l="1"/>
  <c r="E102" i="1"/>
  <c r="E113" i="1"/>
  <c r="E117" i="1" l="1"/>
  <c r="B104" i="1"/>
  <c r="E100" i="1" l="1"/>
  <c r="E101" i="1"/>
  <c r="E103" i="1"/>
  <c r="E99" i="1"/>
  <c r="E114" i="1"/>
  <c r="E111" i="1"/>
  <c r="E110" i="1"/>
  <c r="E118" i="1" l="1"/>
  <c r="E104" i="1"/>
  <c r="E128" i="1" l="1"/>
  <c r="B63" i="1" s="1"/>
  <c r="B65" i="1" l="1"/>
  <c r="B74" i="1" s="1"/>
  <c r="G74" i="1" l="1"/>
  <c r="G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tc={D8A3DD60-4D8E-4AE8-9832-043674FEA5B6}</author>
  </authors>
  <commentList>
    <comment ref="A27" authorId="0" shapeId="0" xr:uid="{D8A3DD60-4D8E-4AE8-9832-043674FEA5B6}">
      <text>
        <r>
          <rPr>
            <sz val="12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Muss in Wegleitung klar herauskommen, was damit gemeint ist. Der grüne Fussabdruck auf der Parzelle muss mindestens 0.2 bzw. 0.25 betragen.</t>
        </r>
      </text>
    </comment>
  </commentList>
</comments>
</file>

<file path=xl/sharedStrings.xml><?xml version="1.0" encoding="utf-8"?>
<sst xmlns="http://schemas.openxmlformats.org/spreadsheetml/2006/main" count="115" uniqueCount="97">
  <si>
    <t>Flächen</t>
  </si>
  <si>
    <t>m2</t>
  </si>
  <si>
    <t>Anteil mit Qualität m2</t>
  </si>
  <si>
    <t>Bonusfläche
m2</t>
  </si>
  <si>
    <t>Gesamttotal Bonus in m2</t>
  </si>
  <si>
    <t>Staudenbeete, Rabatten</t>
  </si>
  <si>
    <t>Rasen, Wiesen (keine Rasengitterplätze)</t>
  </si>
  <si>
    <t>Spezifische Artenförderung (pro Art)</t>
  </si>
  <si>
    <r>
      <t xml:space="preserve">Total anrechenbare Grünfläche </t>
    </r>
    <r>
      <rPr>
        <sz val="14"/>
        <color theme="1"/>
        <rFont val="Arial"/>
        <family val="2"/>
      </rPr>
      <t>(ohne Bonus)</t>
    </r>
  </si>
  <si>
    <t>Ruderalflächen, Schotterrasen (mit einheim. Ruderalvegetation, keine reine Steingärten)</t>
  </si>
  <si>
    <t>Total Lagebonus in m2</t>
  </si>
  <si>
    <t>Total Bonuselemente in m2</t>
  </si>
  <si>
    <t>Total Bonus Grünflächen in m2</t>
  </si>
  <si>
    <t>Grünflächenziffer ohne Bonus (aGrF) : (aGSF)</t>
  </si>
  <si>
    <t>Alle Grünflächen bzw. Elemente für den Bonus müssen die Qualitätsanforderungen gem. Wegleitung erfüllen.</t>
  </si>
  <si>
    <t>Gewässer, Feuchtvegetation</t>
  </si>
  <si>
    <t>Überdeckte Bauten (mind. 50 cm) sind in den obigen Kategorien einzurechnen.</t>
  </si>
  <si>
    <t>Grünflächenziffer mit Bonus 
(aGrF + Bonus) : (aGSF)</t>
  </si>
  <si>
    <t>Berechnungstool Grünflächenziffer Gemeinde Lupfig</t>
  </si>
  <si>
    <t>Dachbegrünung extensiv m2
(Dachbegrünungen sind nur für den Bonus anrechenbar.)</t>
  </si>
  <si>
    <t xml:space="preserve">Faktor
(1m = 1m2)
</t>
  </si>
  <si>
    <r>
      <t xml:space="preserve">O </t>
    </r>
    <r>
      <rPr>
        <sz val="14"/>
        <color theme="1"/>
        <rFont val="Arial"/>
        <family val="2"/>
      </rPr>
      <t>erfüllt</t>
    </r>
  </si>
  <si>
    <r>
      <t xml:space="preserve">O </t>
    </r>
    <r>
      <rPr>
        <sz val="14"/>
        <color theme="1"/>
        <rFont val="Arial"/>
        <family val="2"/>
      </rPr>
      <t>nicht erfüllt</t>
    </r>
  </si>
  <si>
    <t xml:space="preserve"> ZZ</t>
  </si>
  <si>
    <t>AZ I</t>
  </si>
  <si>
    <t>AZ II</t>
  </si>
  <si>
    <t>W3</t>
  </si>
  <si>
    <t>Bonus-Faktor
%</t>
  </si>
  <si>
    <t xml:space="preserve"> m2</t>
  </si>
  <si>
    <t>aGrF
(gem. B) m2</t>
  </si>
  <si>
    <t>Kleinstrukturen</t>
  </si>
  <si>
    <t>Anzahl</t>
  </si>
  <si>
    <t>Bonusfläche m2</t>
  </si>
  <si>
    <t>Siedlungsrand (mind. 4m Breite ohne  Bauten und Anlagen)</t>
  </si>
  <si>
    <t>mittlere Bäume gem. Liste
(Höhe 5-10m)</t>
  </si>
  <si>
    <t>grosse Bäume gem. Liste
(Höhe über 10m)</t>
  </si>
  <si>
    <t xml:space="preserve">Einzelsträucher gem. Liste 
(Höhe mind. 1.5m) </t>
  </si>
  <si>
    <t>%</t>
  </si>
  <si>
    <t xml:space="preserve"> Bonusfläche pro Element
m2 </t>
  </si>
  <si>
    <t>Flächen (gem. Wegleitung)</t>
  </si>
  <si>
    <t>Elemente  (gem. Wegleitung)</t>
  </si>
  <si>
    <t>Lage  (gem. Wegleitung)</t>
  </si>
  <si>
    <t>Bauzonen</t>
  </si>
  <si>
    <t>Als Grundlage für dieses Berechnungstool dient die Wegleitung "Grünflächenzifferberechnung Gemeinde Lupfig".</t>
  </si>
  <si>
    <t>Bauobjekt, Bauherr: xy</t>
  </si>
  <si>
    <t xml:space="preserve">Fazit Vorgabe Grünflächenziffer </t>
  </si>
  <si>
    <t xml:space="preserve">Mit dem Bonus kann die anrechenbare Grünfläche in m2 reduziert werden, nicht aber die Grünflächenziffer (GZ) selbst. </t>
  </si>
  <si>
    <t>Hinweise</t>
  </si>
  <si>
    <t>Durch Bauherr einzusetzen.</t>
  </si>
  <si>
    <t>A6) Entscheid Erreichung Grünflächenziffer im vorliegenden Bauprojekt</t>
  </si>
  <si>
    <t>Entscheid Bauverwaltung</t>
  </si>
  <si>
    <t>Länge Siedlungs-rand in m</t>
  </si>
  <si>
    <t>Bauzone: xy</t>
  </si>
  <si>
    <t>Bauzone</t>
  </si>
  <si>
    <t>Anrechenbare Grundstücksfläche (aGSF) gem. Wegleitung (m2)</t>
  </si>
  <si>
    <t>Flächenberechnung für Mindest- Grünfläche (gem. Vorgabe GZ und bestehende aGSF Bauprojekt) (m2)</t>
  </si>
  <si>
    <t>Anleitung Berechnungstool</t>
  </si>
  <si>
    <t>"gelbe Zellen": Bitte setzen Sie die entsprechenden Angaben aus Ihrem Projekt ein.</t>
  </si>
  <si>
    <t>"grüne Zellen": Diese Werte werden durch das Tool selbst berechnet.</t>
  </si>
  <si>
    <t>Angaben zum Bauprojekt</t>
  </si>
  <si>
    <t>Adresse:</t>
  </si>
  <si>
    <t>Grünflächenziffer GZ</t>
  </si>
  <si>
    <t>Der hier aufgeführte Grünflächenanteil ist zwingend einzuhalten und darf nicht unterschritten werden, auch wenn ein Bonus zum Zuge kommt.</t>
  </si>
  <si>
    <t>Mindestanteil Grünfläche bei Bonusanwendung</t>
  </si>
  <si>
    <t>Ziel ist, dass in Lupfig Grünflächen mit hoher ökologischer und gestalterischer Qualität realisiert werden.</t>
  </si>
  <si>
    <t>A) Gültige Grünflächenziffern GZ pro Bauzone (gem. BNO)</t>
  </si>
  <si>
    <t>A1) Verbindliche Grünflächenziffer GZ</t>
  </si>
  <si>
    <t>A2) Mindest-Grünflächenanteil bei Bonusanwendung</t>
  </si>
  <si>
    <t>Vorgaben Grünflächenziffer GZ (A1)</t>
  </si>
  <si>
    <t>Mindestanteil Grünfläche bei Bonusanwendung (A2)</t>
  </si>
  <si>
    <t>B) Grundberechnung Bauprojekt</t>
  </si>
  <si>
    <t>B1) Bauzone und einzuhaltende GZ Bauprojekt</t>
  </si>
  <si>
    <t>B1) Anrechenbare Grundstücksfläche (aGSF) Bauprojekt</t>
  </si>
  <si>
    <t>B2) Vorgaben Grünflächenziffer GZ (gem. BNO) für vorliegendes Bauprojekt</t>
  </si>
  <si>
    <t>B3) Einsparungsmöglichkeit an Grünfläche im vorliegenden Bauprojekt</t>
  </si>
  <si>
    <t>B4) Berechnung Anrechenbare Grünfläche (aGrF) im vorliegenden Bauprojekt</t>
  </si>
  <si>
    <t>Mindest-Grünfläche ohne Bonusanwendung</t>
  </si>
  <si>
    <t>Mindest-Grünfläche mit Bonusanwendung</t>
  </si>
  <si>
    <t>Berechnung: 
A2 x B1</t>
  </si>
  <si>
    <t>Berechnung: 
A1 x B1</t>
  </si>
  <si>
    <t>Maximale Reduktion Grünfläche mit Bonus bzw. Qualität (m2)</t>
  </si>
  <si>
    <t>Durch diesen Wert erhöht sich die bebaure Fläche!</t>
  </si>
  <si>
    <t>B5) Berechnung Grünflächenziffer (GZ) im vorliegenden Bauprojekt</t>
  </si>
  <si>
    <t>Vorgabe BNO</t>
  </si>
  <si>
    <t>C) Berechnung "Anrechenbare Grünfläche"  aGrF (ohne Bonus)</t>
  </si>
  <si>
    <t xml:space="preserve">D) Bonus-Berechnung </t>
  </si>
  <si>
    <t>D1) Bonusberechnung für Flächen der Anrechenbaren Grünfläche (aGrF)</t>
  </si>
  <si>
    <t>D2) Bonuselemente</t>
  </si>
  <si>
    <t>D3) Lagebonus</t>
  </si>
  <si>
    <t>Hecken (Einzelsträucher gehören zu D2)</t>
  </si>
  <si>
    <t>Anrechenbare Grünfläche aGrF ohne Bonus (gem. C) (m2)</t>
  </si>
  <si>
    <t>Bonusfläche (gem. D) (m2)</t>
  </si>
  <si>
    <t>Anrechenbare Grünfläche aGrF total, inkl. Bonus (m2)</t>
  </si>
  <si>
    <t>Verfasser Tool: Victor Condrau, DüCo GmbH Landschaftsarchitektur, CH-5702 Niederlenz</t>
  </si>
  <si>
    <t>Differenz Vorgabe und Bauprojekt</t>
  </si>
  <si>
    <t>Differenz Vorgabe und Bauprojekt (m2)</t>
  </si>
  <si>
    <t>Version: 29.4.2023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</si>
</sst>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8"/>
      <color theme="1"/>
      <name val="Arial"/>
      <family val="2"/>
    </font>
    <font>
      <b/>
      <i/>
      <sz val="14"/>
      <color theme="1"/>
      <name val="Arial"/>
      <family val="2"/>
    </font>
    <font>
      <i/>
      <sz val="16"/>
      <color theme="1"/>
      <name val="Arial"/>
      <family val="2"/>
    </font>
    <font>
      <sz val="13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4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/>
    </xf>
    <xf numFmtId="2" fontId="2" fillId="5" borderId="5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0" fillId="0" borderId="0" xfId="0" applyFont="1"/>
    <xf numFmtId="0" fontId="2" fillId="5" borderId="5" xfId="0" applyFont="1" applyFill="1" applyBorder="1" applyAlignment="1">
      <alignment vertical="center" wrapText="1"/>
    </xf>
    <xf numFmtId="2" fontId="2" fillId="5" borderId="6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9" fontId="3" fillId="0" borderId="1" xfId="1" applyFont="1" applyFill="1" applyBorder="1" applyAlignment="1">
      <alignment horizontal="right" vertical="center" wrapText="1"/>
    </xf>
    <xf numFmtId="0" fontId="7" fillId="5" borderId="4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3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9" fontId="3" fillId="0" borderId="0" xfId="1" applyFont="1" applyFill="1" applyBorder="1" applyAlignment="1">
      <alignment horizontal="right" vertical="center" wrapText="1"/>
    </xf>
    <xf numFmtId="3" fontId="6" fillId="0" borderId="0" xfId="0" applyNumberFormat="1" applyFont="1" applyAlignment="1">
      <alignment vertical="center"/>
    </xf>
    <xf numFmtId="0" fontId="11" fillId="0" borderId="3" xfId="0" applyFont="1" applyBorder="1" applyAlignment="1">
      <alignment horizontal="right" vertical="center"/>
    </xf>
    <xf numFmtId="3" fontId="13" fillId="0" borderId="11" xfId="0" applyNumberFormat="1" applyFont="1" applyBorder="1" applyAlignment="1">
      <alignment vertical="center"/>
    </xf>
    <xf numFmtId="3" fontId="17" fillId="0" borderId="13" xfId="0" applyNumberFormat="1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3" fontId="2" fillId="2" borderId="1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2" fillId="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vertical="center" wrapText="1"/>
    </xf>
    <xf numFmtId="0" fontId="7" fillId="6" borderId="4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3" fontId="3" fillId="5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quotePrefix="1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7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164" fontId="2" fillId="4" borderId="0" xfId="0" applyNumberFormat="1" applyFont="1" applyFill="1" applyAlignment="1">
      <alignment vertical="center"/>
    </xf>
    <xf numFmtId="0" fontId="2" fillId="4" borderId="0" xfId="0" applyFont="1" applyFill="1" applyAlignment="1">
      <alignment vertical="center"/>
    </xf>
    <xf numFmtId="2" fontId="2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2" fontId="3" fillId="4" borderId="0" xfId="0" applyNumberFormat="1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3" fillId="3" borderId="1" xfId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7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8" fillId="6" borderId="5" xfId="0" applyFont="1" applyFill="1" applyBorder="1" applyAlignment="1">
      <alignment vertical="center"/>
    </xf>
    <xf numFmtId="0" fontId="8" fillId="6" borderId="5" xfId="0" applyFont="1" applyFill="1" applyBorder="1" applyAlignment="1">
      <alignment vertical="center" wrapText="1"/>
    </xf>
    <xf numFmtId="0" fontId="18" fillId="6" borderId="5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5" borderId="0" xfId="0" applyFont="1" applyFill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2" fillId="2" borderId="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right" vertical="center" wrapText="1"/>
    </xf>
    <xf numFmtId="3" fontId="2" fillId="2" borderId="12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2" fontId="11" fillId="0" borderId="1" xfId="0" applyNumberFormat="1" applyFont="1" applyBorder="1" applyAlignment="1">
      <alignment horizontal="right" vertical="center" wrapText="1"/>
    </xf>
    <xf numFmtId="9" fontId="3" fillId="0" borderId="1" xfId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3" fontId="7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/>
    </xf>
    <xf numFmtId="2" fontId="2" fillId="2" borderId="0" xfId="0" applyNumberFormat="1" applyFont="1" applyFill="1" applyAlignment="1">
      <alignment vertical="center" wrapText="1"/>
    </xf>
    <xf numFmtId="2" fontId="2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vertical="center" wrapText="1"/>
    </xf>
    <xf numFmtId="0" fontId="3" fillId="4" borderId="0" xfId="0" applyFont="1" applyFill="1" applyAlignment="1">
      <alignment horizontal="left" vertical="center"/>
    </xf>
    <xf numFmtId="10" fontId="5" fillId="0" borderId="0" xfId="1" applyNumberFormat="1" applyFont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19" fillId="0" borderId="0" xfId="0" applyFont="1" applyAlignment="1">
      <alignment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1</xdr:row>
      <xdr:rowOff>0</xdr:rowOff>
    </xdr:from>
    <xdr:to>
      <xdr:col>0</xdr:col>
      <xdr:colOff>1315193</xdr:colOff>
      <xdr:row>1</xdr:row>
      <xdr:rowOff>1320800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F6977BC-EC32-A143-9475-5907958C8B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228600"/>
          <a:ext cx="1175493" cy="13208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ibolla Reto" id="{F30DC60D-030D-49E2-980C-1DB47CA74BC0}" userId="S::rr@ackwea.onmicrosoft.com::f597f8de-9e84-4eac-9326-46af9726e2e8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7" dT="2023-01-30T09:19:07.77" personId="{F30DC60D-030D-49E2-980C-1DB47CA74BC0}" id="{D8A3DD60-4D8E-4AE8-9832-043674FEA5B6}">
    <text>Muss in Wegleitung klar herauskommen, was damit gemeint ist. Der grüne Fussabdruck auf der Parzelle muss mindestens 0.2 bzw. 0.25 betragen.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E349E-B127-0B42-8A52-3C4B3FF661C8}">
  <sheetPr>
    <pageSetUpPr fitToPage="1"/>
  </sheetPr>
  <dimension ref="A2:I131"/>
  <sheetViews>
    <sheetView tabSelected="1" workbookViewId="0">
      <selection activeCell="H7" sqref="H7"/>
    </sheetView>
  </sheetViews>
  <sheetFormatPr baseColWidth="10" defaultRowHeight="18" x14ac:dyDescent="0.2"/>
  <cols>
    <col min="1" max="1" width="40.1640625" style="1" customWidth="1"/>
    <col min="2" max="2" width="13" style="1" customWidth="1"/>
    <col min="3" max="3" width="16.83203125" style="1" customWidth="1"/>
    <col min="4" max="4" width="13.83203125" style="1" customWidth="1"/>
    <col min="5" max="5" width="13.1640625" style="2" customWidth="1"/>
    <col min="6" max="6" width="13.83203125" style="2" customWidth="1"/>
    <col min="7" max="7" width="14.6640625" style="2" customWidth="1"/>
    <col min="8" max="8" width="23.5" style="87" customWidth="1"/>
    <col min="9" max="9" width="10.83203125" style="1"/>
  </cols>
  <sheetData>
    <row r="2" spans="1:9" ht="127" customHeight="1" x14ac:dyDescent="0.2">
      <c r="B2" s="50" t="s">
        <v>18</v>
      </c>
    </row>
    <row r="3" spans="1:9" x14ac:dyDescent="0.2">
      <c r="B3" s="1" t="s">
        <v>96</v>
      </c>
    </row>
    <row r="4" spans="1:9" x14ac:dyDescent="0.2">
      <c r="A4" s="4" t="s">
        <v>47</v>
      </c>
    </row>
    <row r="5" spans="1:9" x14ac:dyDescent="0.2">
      <c r="A5" s="1" t="s">
        <v>43</v>
      </c>
    </row>
    <row r="6" spans="1:9" x14ac:dyDescent="0.2">
      <c r="A6" s="1" t="s">
        <v>14</v>
      </c>
    </row>
    <row r="7" spans="1:9" x14ac:dyDescent="0.2">
      <c r="A7" s="1" t="s">
        <v>46</v>
      </c>
      <c r="B7" s="52"/>
    </row>
    <row r="8" spans="1:9" x14ac:dyDescent="0.2">
      <c r="A8" s="1" t="s">
        <v>64</v>
      </c>
      <c r="B8" s="52"/>
    </row>
    <row r="9" spans="1:9" x14ac:dyDescent="0.2">
      <c r="B9" s="52"/>
    </row>
    <row r="10" spans="1:9" ht="23" x14ac:dyDescent="0.2">
      <c r="A10" s="4" t="s">
        <v>56</v>
      </c>
      <c r="B10" s="50"/>
    </row>
    <row r="11" spans="1:9" s="13" customFormat="1" ht="30" customHeight="1" x14ac:dyDescent="0.2">
      <c r="A11" s="94" t="s">
        <v>57</v>
      </c>
      <c r="B11" s="95"/>
      <c r="C11" s="95"/>
      <c r="D11" s="95"/>
      <c r="E11" s="95"/>
      <c r="F11" s="95"/>
      <c r="G11" s="96"/>
      <c r="H11" s="87"/>
      <c r="I11" s="93"/>
    </row>
    <row r="12" spans="1:9" s="13" customFormat="1" ht="30" customHeight="1" x14ac:dyDescent="0.2">
      <c r="A12" s="112" t="s">
        <v>58</v>
      </c>
      <c r="B12" s="113"/>
      <c r="C12" s="113"/>
      <c r="D12" s="113"/>
      <c r="E12" s="113"/>
      <c r="F12" s="113"/>
      <c r="G12" s="114"/>
      <c r="H12" s="87"/>
      <c r="I12" s="93"/>
    </row>
    <row r="13" spans="1:9" s="13" customFormat="1" ht="30" customHeight="1" x14ac:dyDescent="0.2">
      <c r="A13" s="110"/>
      <c r="B13" s="111"/>
      <c r="C13" s="111"/>
      <c r="D13" s="111"/>
      <c r="E13" s="111"/>
      <c r="F13" s="111"/>
      <c r="G13" s="111"/>
      <c r="H13" s="87"/>
      <c r="I13" s="93"/>
    </row>
    <row r="14" spans="1:9" ht="23" customHeight="1" x14ac:dyDescent="0.2">
      <c r="A14" s="4" t="s">
        <v>59</v>
      </c>
    </row>
    <row r="15" spans="1:9" ht="30" customHeight="1" x14ac:dyDescent="0.2">
      <c r="A15" s="151" t="s">
        <v>44</v>
      </c>
      <c r="B15" s="152"/>
      <c r="C15" s="152"/>
      <c r="D15" s="152"/>
      <c r="E15" s="152"/>
      <c r="F15" s="152"/>
      <c r="G15" s="153"/>
    </row>
    <row r="16" spans="1:9" ht="30" customHeight="1" x14ac:dyDescent="0.2">
      <c r="A16" s="74" t="s">
        <v>60</v>
      </c>
      <c r="B16" s="75"/>
      <c r="C16" s="75"/>
      <c r="D16" s="75"/>
      <c r="E16" s="75"/>
      <c r="F16" s="75"/>
      <c r="G16" s="76"/>
    </row>
    <row r="17" spans="1:9" ht="25" customHeight="1" x14ac:dyDescent="0.2">
      <c r="A17" s="151" t="s">
        <v>52</v>
      </c>
      <c r="B17" s="152"/>
      <c r="C17" s="152"/>
      <c r="D17" s="152"/>
      <c r="E17" s="152"/>
      <c r="F17" s="152"/>
      <c r="G17" s="153"/>
    </row>
    <row r="19" spans="1:9" ht="19" thickBot="1" x14ac:dyDescent="0.25"/>
    <row r="20" spans="1:9" s="16" customFormat="1" ht="28" customHeight="1" thickBot="1" x14ac:dyDescent="0.3">
      <c r="A20" s="80" t="s">
        <v>65</v>
      </c>
      <c r="B20" s="115"/>
      <c r="C20" s="116"/>
      <c r="D20" s="116"/>
      <c r="E20" s="116"/>
      <c r="F20" s="117"/>
      <c r="G20" s="118"/>
      <c r="H20" s="14"/>
      <c r="I20" s="15"/>
    </row>
    <row r="21" spans="1:9" x14ac:dyDescent="0.2">
      <c r="C21" s="2"/>
      <c r="D21" s="2"/>
      <c r="F21" s="87"/>
      <c r="G21" s="1"/>
      <c r="H21" s="1"/>
      <c r="I21" s="3"/>
    </row>
    <row r="22" spans="1:9" ht="25" customHeight="1" x14ac:dyDescent="0.2">
      <c r="A22" s="77" t="s">
        <v>66</v>
      </c>
      <c r="B22" s="78"/>
      <c r="C22" s="79"/>
      <c r="D22" s="79"/>
      <c r="E22" s="79"/>
      <c r="F22" s="123"/>
      <c r="G22" s="78"/>
      <c r="H22" s="1"/>
      <c r="I22" s="3"/>
    </row>
    <row r="23" spans="1:9" ht="19" x14ac:dyDescent="0.2">
      <c r="A23" s="69" t="s">
        <v>42</v>
      </c>
      <c r="B23" s="56" t="s">
        <v>23</v>
      </c>
      <c r="C23" s="56" t="s">
        <v>24</v>
      </c>
      <c r="D23" s="56" t="s">
        <v>25</v>
      </c>
      <c r="E23" s="56" t="s">
        <v>26</v>
      </c>
      <c r="F23" s="87"/>
      <c r="G23" s="1"/>
      <c r="H23" s="1"/>
      <c r="I23" s="3"/>
    </row>
    <row r="24" spans="1:9" ht="19" x14ac:dyDescent="0.2">
      <c r="A24" s="68" t="s">
        <v>61</v>
      </c>
      <c r="B24" s="55">
        <v>0.25</v>
      </c>
      <c r="C24" s="56">
        <v>0.25</v>
      </c>
      <c r="D24" s="57">
        <v>0.3</v>
      </c>
      <c r="E24" s="56">
        <v>0.15</v>
      </c>
      <c r="F24" s="87"/>
      <c r="G24" s="1"/>
      <c r="H24" s="1"/>
      <c r="I24" s="3"/>
    </row>
    <row r="26" spans="1:9" ht="25" customHeight="1" x14ac:dyDescent="0.2">
      <c r="A26" s="77" t="s">
        <v>67</v>
      </c>
      <c r="B26" s="84"/>
      <c r="C26" s="78"/>
      <c r="D26" s="78"/>
      <c r="E26" s="79"/>
      <c r="F26" s="79"/>
      <c r="G26" s="79"/>
    </row>
    <row r="27" spans="1:9" ht="44" customHeight="1" x14ac:dyDescent="0.2">
      <c r="A27" s="155" t="s">
        <v>62</v>
      </c>
      <c r="B27" s="156"/>
      <c r="C27" s="156"/>
      <c r="D27" s="156"/>
      <c r="E27" s="156"/>
    </row>
    <row r="28" spans="1:9" ht="19" x14ac:dyDescent="0.2">
      <c r="A28" s="69" t="s">
        <v>42</v>
      </c>
      <c r="B28" s="56" t="s">
        <v>23</v>
      </c>
      <c r="C28" s="56" t="s">
        <v>24</v>
      </c>
      <c r="D28" s="56" t="s">
        <v>25</v>
      </c>
      <c r="E28" s="56" t="s">
        <v>26</v>
      </c>
      <c r="F28" s="87"/>
      <c r="G28" s="1"/>
      <c r="H28" s="1"/>
      <c r="I28" s="3"/>
    </row>
    <row r="29" spans="1:9" ht="38" x14ac:dyDescent="0.2">
      <c r="A29" s="122" t="s">
        <v>63</v>
      </c>
      <c r="B29" s="91">
        <v>0.2</v>
      </c>
      <c r="C29" s="92">
        <v>0.2</v>
      </c>
      <c r="D29" s="92">
        <v>0.25</v>
      </c>
      <c r="E29" s="17">
        <v>0.15</v>
      </c>
      <c r="F29" s="87"/>
      <c r="G29" s="1"/>
      <c r="H29" s="1"/>
      <c r="I29" s="3"/>
    </row>
    <row r="31" spans="1:9" ht="45" customHeight="1" thickBot="1" x14ac:dyDescent="0.25">
      <c r="A31" s="4"/>
    </row>
    <row r="32" spans="1:9" ht="28" customHeight="1" thickBot="1" x14ac:dyDescent="0.25">
      <c r="A32" s="80" t="s">
        <v>70</v>
      </c>
      <c r="B32" s="81"/>
      <c r="C32" s="81"/>
      <c r="D32" s="81"/>
      <c r="E32" s="82"/>
      <c r="F32" s="82"/>
      <c r="G32" s="83"/>
    </row>
    <row r="33" spans="1:9" ht="25" customHeight="1" x14ac:dyDescent="0.2">
      <c r="A33" s="107"/>
    </row>
    <row r="34" spans="1:9" ht="25" customHeight="1" x14ac:dyDescent="0.2">
      <c r="A34" s="77" t="s">
        <v>71</v>
      </c>
      <c r="B34" s="78"/>
      <c r="C34" s="78"/>
      <c r="D34" s="78"/>
      <c r="E34" s="79"/>
      <c r="F34" s="79"/>
      <c r="G34" s="79"/>
    </row>
    <row r="35" spans="1:9" ht="9" customHeight="1" x14ac:dyDescent="0.2">
      <c r="A35" s="107"/>
    </row>
    <row r="36" spans="1:9" ht="25" customHeight="1" x14ac:dyDescent="0.2">
      <c r="A36" s="69" t="s">
        <v>53</v>
      </c>
      <c r="B36" s="109" t="s">
        <v>25</v>
      </c>
      <c r="C36" s="119" t="s">
        <v>48</v>
      </c>
    </row>
    <row r="37" spans="1:9" ht="25" customHeight="1" x14ac:dyDescent="0.2">
      <c r="A37" s="122" t="s">
        <v>68</v>
      </c>
      <c r="B37" s="108">
        <v>0.3</v>
      </c>
      <c r="C37" s="119" t="s">
        <v>48</v>
      </c>
    </row>
    <row r="38" spans="1:9" ht="38" x14ac:dyDescent="0.2">
      <c r="A38" s="122" t="s">
        <v>69</v>
      </c>
      <c r="B38" s="108">
        <v>0.25</v>
      </c>
      <c r="C38" s="119" t="s">
        <v>48</v>
      </c>
    </row>
    <row r="39" spans="1:9" ht="18" customHeight="1" x14ac:dyDescent="0.2">
      <c r="A39" s="120"/>
      <c r="B39" s="121"/>
      <c r="C39" s="119"/>
    </row>
    <row r="40" spans="1:9" x14ac:dyDescent="0.2">
      <c r="A40" s="4"/>
    </row>
    <row r="41" spans="1:9" ht="25" customHeight="1" x14ac:dyDescent="0.2">
      <c r="A41" s="77" t="s">
        <v>72</v>
      </c>
      <c r="B41" s="78"/>
      <c r="C41" s="78"/>
      <c r="D41" s="78"/>
      <c r="E41" s="79"/>
      <c r="F41" s="79"/>
      <c r="G41" s="79"/>
    </row>
    <row r="42" spans="1:9" ht="10" customHeight="1" x14ac:dyDescent="0.2">
      <c r="A42" s="44"/>
      <c r="B42" s="72"/>
      <c r="C42" s="27"/>
      <c r="D42" s="27"/>
      <c r="E42" s="28"/>
      <c r="F42" s="28"/>
      <c r="G42" s="28"/>
      <c r="I42" s="27"/>
    </row>
    <row r="43" spans="1:9" ht="38" x14ac:dyDescent="0.2">
      <c r="A43" s="5" t="s">
        <v>54</v>
      </c>
      <c r="B43" s="70">
        <v>17000</v>
      </c>
      <c r="C43" s="119" t="s">
        <v>48</v>
      </c>
      <c r="H43" s="150"/>
    </row>
    <row r="44" spans="1:9" x14ac:dyDescent="0.2">
      <c r="A44" s="9"/>
      <c r="B44" s="71"/>
    </row>
    <row r="45" spans="1:9" x14ac:dyDescent="0.2">
      <c r="A45" s="2"/>
      <c r="B45" s="52"/>
    </row>
    <row r="46" spans="1:9" ht="25" customHeight="1" x14ac:dyDescent="0.2">
      <c r="A46" s="77" t="s">
        <v>73</v>
      </c>
      <c r="B46" s="84"/>
      <c r="C46" s="78"/>
      <c r="D46" s="78"/>
      <c r="E46" s="79"/>
      <c r="F46" s="79"/>
      <c r="G46" s="79"/>
    </row>
    <row r="47" spans="1:9" x14ac:dyDescent="0.2">
      <c r="A47" s="4"/>
      <c r="B47" s="52"/>
    </row>
    <row r="48" spans="1:9" ht="25" customHeight="1" x14ac:dyDescent="0.2">
      <c r="A48" s="4" t="s">
        <v>76</v>
      </c>
      <c r="B48" s="52"/>
    </row>
    <row r="49" spans="1:7" ht="57" x14ac:dyDescent="0.2">
      <c r="A49" s="5" t="s">
        <v>55</v>
      </c>
      <c r="B49" s="67">
        <f>B43*B37</f>
        <v>5100</v>
      </c>
      <c r="C49" s="89" t="s">
        <v>79</v>
      </c>
      <c r="D49" s="86"/>
      <c r="E49" s="86"/>
      <c r="F49" s="86"/>
      <c r="G49" s="86"/>
    </row>
    <row r="50" spans="1:7" x14ac:dyDescent="0.2">
      <c r="A50" s="2"/>
      <c r="B50" s="52"/>
    </row>
    <row r="51" spans="1:7" ht="25" customHeight="1" x14ac:dyDescent="0.2">
      <c r="A51" s="4" t="s">
        <v>77</v>
      </c>
      <c r="B51" s="52"/>
    </row>
    <row r="52" spans="1:7" ht="57" x14ac:dyDescent="0.2">
      <c r="A52" s="5" t="s">
        <v>55</v>
      </c>
      <c r="B52" s="67">
        <f>B43*B38</f>
        <v>4250</v>
      </c>
      <c r="C52" s="89" t="s">
        <v>78</v>
      </c>
      <c r="D52" s="86"/>
      <c r="E52" s="86"/>
      <c r="F52" s="86"/>
      <c r="G52" s="86"/>
    </row>
    <row r="53" spans="1:7" x14ac:dyDescent="0.2">
      <c r="A53" s="2"/>
      <c r="B53" s="10"/>
      <c r="C53" s="85"/>
      <c r="D53" s="86"/>
      <c r="E53" s="86"/>
      <c r="F53" s="86"/>
      <c r="G53" s="86"/>
    </row>
    <row r="54" spans="1:7" x14ac:dyDescent="0.2">
      <c r="A54" s="2"/>
      <c r="B54" s="10"/>
      <c r="C54" s="85"/>
      <c r="D54" s="86"/>
      <c r="E54" s="86"/>
      <c r="F54" s="86"/>
      <c r="G54" s="86"/>
    </row>
    <row r="55" spans="1:7" ht="25" customHeight="1" x14ac:dyDescent="0.2">
      <c r="A55" s="77" t="s">
        <v>74</v>
      </c>
      <c r="B55" s="84"/>
      <c r="C55" s="78"/>
      <c r="D55" s="78"/>
      <c r="E55" s="79"/>
      <c r="F55" s="79"/>
      <c r="G55" s="79"/>
    </row>
    <row r="56" spans="1:7" ht="23" customHeight="1" x14ac:dyDescent="0.2">
      <c r="A56" s="4"/>
      <c r="B56" s="52"/>
      <c r="D56" s="125"/>
      <c r="E56" s="125"/>
      <c r="F56" s="125"/>
      <c r="G56" s="125"/>
    </row>
    <row r="57" spans="1:7" ht="38" x14ac:dyDescent="0.2">
      <c r="A57" s="124" t="s">
        <v>80</v>
      </c>
      <c r="B57" s="67">
        <f>B49-B52</f>
        <v>850</v>
      </c>
      <c r="C57" s="127" t="s">
        <v>81</v>
      </c>
      <c r="D57" s="126"/>
      <c r="E57" s="126"/>
      <c r="F57" s="126"/>
      <c r="G57" s="126"/>
    </row>
    <row r="58" spans="1:7" x14ac:dyDescent="0.2">
      <c r="A58" s="2"/>
      <c r="B58" s="52"/>
    </row>
    <row r="59" spans="1:7" x14ac:dyDescent="0.2">
      <c r="A59" s="2"/>
      <c r="B59" s="52"/>
    </row>
    <row r="60" spans="1:7" ht="24" customHeight="1" x14ac:dyDescent="0.2">
      <c r="A60" s="77" t="s">
        <v>75</v>
      </c>
      <c r="B60" s="84"/>
      <c r="C60" s="78"/>
      <c r="D60" s="78"/>
      <c r="E60" s="79"/>
      <c r="F60" s="79"/>
      <c r="G60" s="79"/>
    </row>
    <row r="61" spans="1:7" x14ac:dyDescent="0.2">
      <c r="A61" s="4"/>
      <c r="B61" s="52"/>
    </row>
    <row r="62" spans="1:7" ht="38" x14ac:dyDescent="0.2">
      <c r="A62" s="5" t="s">
        <v>90</v>
      </c>
      <c r="B62" s="47">
        <f>B90</f>
        <v>3800</v>
      </c>
      <c r="D62" s="157" t="s">
        <v>95</v>
      </c>
      <c r="G62" s="148">
        <f>B62-B49</f>
        <v>-1300</v>
      </c>
    </row>
    <row r="63" spans="1:7" ht="19" x14ac:dyDescent="0.2">
      <c r="A63" s="5" t="s">
        <v>91</v>
      </c>
      <c r="B63" s="47">
        <f>E128</f>
        <v>1555</v>
      </c>
    </row>
    <row r="64" spans="1:7" x14ac:dyDescent="0.2">
      <c r="A64" s="2"/>
      <c r="B64" s="52"/>
    </row>
    <row r="65" spans="1:7" ht="39" thickBot="1" x14ac:dyDescent="0.25">
      <c r="A65" s="8" t="s">
        <v>92</v>
      </c>
      <c r="B65" s="128">
        <f>B62+B63</f>
        <v>5355</v>
      </c>
      <c r="C65" s="4"/>
      <c r="D65" s="157" t="s">
        <v>95</v>
      </c>
      <c r="G65" s="148">
        <f>B65-B52</f>
        <v>1105</v>
      </c>
    </row>
    <row r="66" spans="1:7" ht="19" thickTop="1" x14ac:dyDescent="0.2">
      <c r="A66" s="2"/>
      <c r="B66" s="52"/>
    </row>
    <row r="67" spans="1:7" x14ac:dyDescent="0.2">
      <c r="A67" s="2"/>
      <c r="B67" s="52"/>
    </row>
    <row r="68" spans="1:7" ht="25" customHeight="1" x14ac:dyDescent="0.2">
      <c r="A68" s="77" t="s">
        <v>82</v>
      </c>
      <c r="B68" s="84"/>
      <c r="C68" s="78"/>
      <c r="D68" s="78"/>
      <c r="E68" s="79"/>
      <c r="F68" s="79"/>
      <c r="G68" s="79"/>
    </row>
    <row r="69" spans="1:7" ht="10" customHeight="1" x14ac:dyDescent="0.2">
      <c r="A69" s="2"/>
      <c r="B69" s="52"/>
    </row>
    <row r="70" spans="1:7" ht="10" customHeight="1" x14ac:dyDescent="0.2">
      <c r="A70" s="2"/>
      <c r="B70" s="52"/>
    </row>
    <row r="71" spans="1:7" ht="26" customHeight="1" x14ac:dyDescent="0.2">
      <c r="A71" s="2"/>
      <c r="B71" s="52"/>
      <c r="C71" s="130" t="s">
        <v>83</v>
      </c>
    </row>
    <row r="72" spans="1:7" ht="39" thickBot="1" x14ac:dyDescent="0.25">
      <c r="A72" s="73" t="s">
        <v>13</v>
      </c>
      <c r="B72" s="132">
        <f>B62/B43</f>
        <v>0.22352941176470589</v>
      </c>
      <c r="C72" s="131">
        <f>B37</f>
        <v>0.3</v>
      </c>
      <c r="D72" s="1" t="s">
        <v>94</v>
      </c>
      <c r="E72" s="22"/>
      <c r="F72" s="129"/>
      <c r="G72" s="147">
        <f>B72-C72</f>
        <v>-7.6470588235294096E-2</v>
      </c>
    </row>
    <row r="73" spans="1:7" ht="19" thickTop="1" x14ac:dyDescent="0.2">
      <c r="A73" s="2"/>
      <c r="B73" s="52"/>
      <c r="C73" s="130"/>
    </row>
    <row r="74" spans="1:7" ht="39" thickBot="1" x14ac:dyDescent="0.25">
      <c r="A74" s="73" t="s">
        <v>17</v>
      </c>
      <c r="B74" s="132">
        <f>B65/B43</f>
        <v>0.315</v>
      </c>
      <c r="C74" s="131">
        <f>C72</f>
        <v>0.3</v>
      </c>
      <c r="D74" s="1" t="s">
        <v>94</v>
      </c>
      <c r="G74" s="146">
        <f>B74-C74</f>
        <v>1.5000000000000013E-2</v>
      </c>
    </row>
    <row r="75" spans="1:7" ht="19" thickTop="1" x14ac:dyDescent="0.2">
      <c r="A75" s="2"/>
      <c r="B75" s="52"/>
    </row>
    <row r="76" spans="1:7" x14ac:dyDescent="0.2">
      <c r="A76" s="2"/>
      <c r="B76" s="52"/>
    </row>
    <row r="77" spans="1:7" ht="24" customHeight="1" x14ac:dyDescent="0.2">
      <c r="A77" s="99" t="s">
        <v>49</v>
      </c>
      <c r="B77" s="100"/>
      <c r="C77" s="98"/>
      <c r="D77" s="101"/>
      <c r="E77" s="102"/>
      <c r="F77" s="103"/>
      <c r="G77" s="102"/>
    </row>
    <row r="78" spans="1:7" ht="11" customHeight="1" x14ac:dyDescent="0.2">
      <c r="A78" s="97"/>
      <c r="B78" s="100"/>
      <c r="C78" s="98"/>
      <c r="D78" s="101"/>
      <c r="E78" s="102"/>
      <c r="F78" s="103"/>
      <c r="G78" s="102"/>
    </row>
    <row r="79" spans="1:7" ht="19" x14ac:dyDescent="0.2">
      <c r="A79" s="97" t="s">
        <v>45</v>
      </c>
      <c r="B79" s="98" t="s">
        <v>21</v>
      </c>
      <c r="C79" s="98" t="s">
        <v>22</v>
      </c>
      <c r="D79" s="101"/>
      <c r="E79" s="102"/>
      <c r="F79" s="149" t="s">
        <v>50</v>
      </c>
      <c r="G79" s="102"/>
    </row>
    <row r="80" spans="1:7" x14ac:dyDescent="0.2">
      <c r="A80" s="9"/>
      <c r="B80" s="10"/>
      <c r="C80" s="24"/>
      <c r="D80" s="22"/>
      <c r="E80" s="23"/>
      <c r="F80" s="53"/>
      <c r="G80" s="23"/>
    </row>
    <row r="81" spans="1:9" ht="57" customHeight="1" thickBot="1" x14ac:dyDescent="0.25">
      <c r="A81" s="9"/>
      <c r="B81" s="24"/>
      <c r="C81" s="24"/>
      <c r="D81" s="22"/>
      <c r="E81" s="23"/>
      <c r="F81" s="23"/>
      <c r="G81" s="23"/>
    </row>
    <row r="82" spans="1:9" s="16" customFormat="1" ht="25" customHeight="1" thickBot="1" x14ac:dyDescent="0.3">
      <c r="A82" s="40" t="s">
        <v>84</v>
      </c>
      <c r="B82" s="41"/>
      <c r="C82" s="41"/>
      <c r="D82" s="41"/>
      <c r="E82" s="42"/>
      <c r="F82" s="42"/>
      <c r="G82" s="43"/>
      <c r="H82" s="87"/>
      <c r="I82" s="14"/>
    </row>
    <row r="83" spans="1:9" x14ac:dyDescent="0.2">
      <c r="A83" s="9"/>
      <c r="B83" s="24"/>
      <c r="C83" s="24"/>
      <c r="D83" s="22"/>
      <c r="E83" s="23"/>
      <c r="F83" s="23"/>
      <c r="G83" s="23"/>
    </row>
    <row r="84" spans="1:9" ht="17" x14ac:dyDescent="0.2">
      <c r="A84" s="25" t="s">
        <v>0</v>
      </c>
      <c r="B84" s="26" t="s">
        <v>28</v>
      </c>
      <c r="C84" s="59"/>
      <c r="D84" s="59"/>
      <c r="E84" s="59"/>
      <c r="F84" s="28"/>
      <c r="G84" s="27"/>
      <c r="I84"/>
    </row>
    <row r="85" spans="1:9" ht="38" x14ac:dyDescent="0.2">
      <c r="A85" s="5" t="s">
        <v>6</v>
      </c>
      <c r="B85" s="48">
        <v>2500</v>
      </c>
      <c r="C85" s="60"/>
      <c r="D85" s="61"/>
      <c r="E85" s="60"/>
      <c r="G85" s="1"/>
      <c r="I85"/>
    </row>
    <row r="86" spans="1:9" ht="57" x14ac:dyDescent="0.2">
      <c r="A86" s="5" t="s">
        <v>9</v>
      </c>
      <c r="B86" s="48">
        <v>500</v>
      </c>
      <c r="C86" s="60"/>
      <c r="D86" s="61"/>
      <c r="E86" s="60"/>
      <c r="G86" s="1"/>
      <c r="I86"/>
    </row>
    <row r="87" spans="1:9" ht="19" x14ac:dyDescent="0.2">
      <c r="A87" s="5" t="s">
        <v>5</v>
      </c>
      <c r="B87" s="48">
        <v>300</v>
      </c>
      <c r="C87" s="60"/>
      <c r="D87" s="61"/>
      <c r="E87" s="60"/>
      <c r="G87" s="1"/>
      <c r="I87"/>
    </row>
    <row r="88" spans="1:9" ht="19" x14ac:dyDescent="0.2">
      <c r="A88" s="5" t="s">
        <v>15</v>
      </c>
      <c r="B88" s="48">
        <v>0</v>
      </c>
      <c r="C88" s="60"/>
      <c r="D88" s="61"/>
      <c r="E88" s="60"/>
      <c r="G88" s="1"/>
      <c r="I88"/>
    </row>
    <row r="89" spans="1:9" ht="38" x14ac:dyDescent="0.2">
      <c r="A89" s="5" t="s">
        <v>89</v>
      </c>
      <c r="B89" s="48">
        <v>500</v>
      </c>
      <c r="C89" s="60"/>
      <c r="D89" s="61"/>
      <c r="E89" s="60"/>
      <c r="F89" s="51"/>
      <c r="G89" s="1"/>
      <c r="I89"/>
    </row>
    <row r="90" spans="1:9" s="13" customFormat="1" ht="39" thickBot="1" x14ac:dyDescent="0.25">
      <c r="A90" s="73" t="s">
        <v>8</v>
      </c>
      <c r="B90" s="67">
        <f>SUM(B85:B89)</f>
        <v>3800</v>
      </c>
      <c r="C90" s="62"/>
      <c r="D90" s="62"/>
      <c r="E90" s="62"/>
      <c r="F90" s="58"/>
      <c r="H90" s="87"/>
    </row>
    <row r="91" spans="1:9" ht="31" customHeight="1" thickTop="1" x14ac:dyDescent="0.2">
      <c r="A91" s="154" t="s">
        <v>16</v>
      </c>
      <c r="B91" s="154"/>
      <c r="C91" s="154"/>
      <c r="D91" s="154"/>
      <c r="E91" s="154"/>
      <c r="F91" s="154"/>
      <c r="H91" s="90"/>
    </row>
    <row r="92" spans="1:9" x14ac:dyDescent="0.2">
      <c r="A92" s="2"/>
      <c r="D92" s="7"/>
    </row>
    <row r="93" spans="1:9" ht="19" thickBot="1" x14ac:dyDescent="0.25">
      <c r="A93" s="54"/>
      <c r="B93" s="10"/>
      <c r="C93" s="24"/>
      <c r="D93" s="22"/>
      <c r="E93" s="23"/>
      <c r="F93" s="23"/>
      <c r="G93" s="23"/>
    </row>
    <row r="94" spans="1:9" s="16" customFormat="1" ht="28" customHeight="1" thickBot="1" x14ac:dyDescent="0.3">
      <c r="A94" s="40" t="s">
        <v>85</v>
      </c>
      <c r="B94" s="41"/>
      <c r="C94" s="41"/>
      <c r="D94" s="41"/>
      <c r="E94" s="42"/>
      <c r="F94" s="42"/>
      <c r="G94" s="43"/>
      <c r="H94" s="87"/>
      <c r="I94" s="14"/>
    </row>
    <row r="95" spans="1:9" ht="19" thickBot="1" x14ac:dyDescent="0.25">
      <c r="A95" s="2"/>
    </row>
    <row r="96" spans="1:9" ht="25" customHeight="1" thickBot="1" x14ac:dyDescent="0.25">
      <c r="A96" s="18" t="s">
        <v>86</v>
      </c>
      <c r="B96" s="19"/>
      <c r="C96" s="19"/>
      <c r="D96" s="19"/>
      <c r="E96" s="20"/>
      <c r="F96" s="20"/>
      <c r="G96" s="21"/>
    </row>
    <row r="97" spans="1:9" x14ac:dyDescent="0.2">
      <c r="A97" s="2"/>
    </row>
    <row r="98" spans="1:9" ht="51" x14ac:dyDescent="0.2">
      <c r="A98" s="25" t="s">
        <v>39</v>
      </c>
      <c r="B98" s="26" t="s">
        <v>29</v>
      </c>
      <c r="C98" s="26" t="s">
        <v>2</v>
      </c>
      <c r="D98" s="26" t="s">
        <v>27</v>
      </c>
      <c r="E98" s="26" t="s">
        <v>3</v>
      </c>
      <c r="F98" s="28"/>
      <c r="G98" s="27"/>
      <c r="I98"/>
    </row>
    <row r="99" spans="1:9" ht="38" x14ac:dyDescent="0.2">
      <c r="A99" s="5" t="s">
        <v>6</v>
      </c>
      <c r="B99" s="136">
        <f>B85</f>
        <v>2500</v>
      </c>
      <c r="C99" s="49">
        <v>1500</v>
      </c>
      <c r="D99" s="39">
        <v>0.1</v>
      </c>
      <c r="E99" s="133">
        <f>C99*D99</f>
        <v>150</v>
      </c>
      <c r="G99" s="1"/>
      <c r="I99"/>
    </row>
    <row r="100" spans="1:9" ht="57" x14ac:dyDescent="0.2">
      <c r="A100" s="5" t="s">
        <v>9</v>
      </c>
      <c r="B100" s="136">
        <f>B86</f>
        <v>500</v>
      </c>
      <c r="C100" s="49">
        <v>500</v>
      </c>
      <c r="D100" s="39">
        <v>0.1</v>
      </c>
      <c r="E100" s="133">
        <f t="shared" ref="E100:E102" si="0">C100*D100</f>
        <v>50</v>
      </c>
      <c r="G100" s="1"/>
      <c r="I100"/>
    </row>
    <row r="101" spans="1:9" ht="19" x14ac:dyDescent="0.2">
      <c r="A101" s="5" t="s">
        <v>5</v>
      </c>
      <c r="B101" s="136">
        <f t="shared" ref="B101:B103" si="1">B87</f>
        <v>300</v>
      </c>
      <c r="C101" s="49">
        <v>300</v>
      </c>
      <c r="D101" s="39">
        <v>0.1</v>
      </c>
      <c r="E101" s="133">
        <f t="shared" si="0"/>
        <v>30</v>
      </c>
      <c r="G101" s="1"/>
      <c r="I101"/>
    </row>
    <row r="102" spans="1:9" ht="19" x14ac:dyDescent="0.2">
      <c r="A102" s="5" t="s">
        <v>15</v>
      </c>
      <c r="B102" s="136">
        <f t="shared" si="1"/>
        <v>0</v>
      </c>
      <c r="C102" s="49">
        <v>0</v>
      </c>
      <c r="D102" s="39">
        <v>0.2</v>
      </c>
      <c r="E102" s="133">
        <f t="shared" si="0"/>
        <v>0</v>
      </c>
      <c r="G102" s="1"/>
      <c r="I102"/>
    </row>
    <row r="103" spans="1:9" ht="38" x14ac:dyDescent="0.2">
      <c r="A103" s="5" t="s">
        <v>89</v>
      </c>
      <c r="B103" s="136">
        <f t="shared" si="1"/>
        <v>500</v>
      </c>
      <c r="C103" s="49">
        <v>400</v>
      </c>
      <c r="D103" s="39">
        <v>0.1</v>
      </c>
      <c r="E103" s="133">
        <f>C103*D103</f>
        <v>40</v>
      </c>
      <c r="F103" s="51"/>
      <c r="G103" s="1"/>
      <c r="I103"/>
    </row>
    <row r="104" spans="1:9" s="13" customFormat="1" ht="24" customHeight="1" thickBot="1" x14ac:dyDescent="0.25">
      <c r="A104" s="73" t="s">
        <v>12</v>
      </c>
      <c r="B104" s="64">
        <f>SUM(B99:B103)</f>
        <v>3800</v>
      </c>
      <c r="C104" s="65"/>
      <c r="D104" s="65"/>
      <c r="E104" s="134">
        <f>SUM(E99:E103)</f>
        <v>270</v>
      </c>
      <c r="F104" s="58"/>
      <c r="H104" s="87"/>
    </row>
    <row r="105" spans="1:9" ht="19" thickTop="1" x14ac:dyDescent="0.2">
      <c r="A105" s="9"/>
      <c r="B105" s="4"/>
      <c r="C105" s="4"/>
      <c r="D105" s="10"/>
    </row>
    <row r="106" spans="1:9" ht="103" customHeight="1" thickBot="1" x14ac:dyDescent="0.25">
      <c r="A106" s="9"/>
      <c r="B106" s="4"/>
      <c r="C106" s="4"/>
      <c r="D106" s="10"/>
    </row>
    <row r="107" spans="1:9" ht="25" customHeight="1" thickBot="1" x14ac:dyDescent="0.25">
      <c r="A107" s="29" t="s">
        <v>87</v>
      </c>
      <c r="B107" s="30"/>
      <c r="C107" s="30"/>
      <c r="D107" s="31"/>
      <c r="E107" s="21"/>
    </row>
    <row r="108" spans="1:9" x14ac:dyDescent="0.2">
      <c r="A108" s="2"/>
      <c r="D108" s="7"/>
    </row>
    <row r="109" spans="1:9" s="34" customFormat="1" ht="51" x14ac:dyDescent="0.2">
      <c r="A109" s="25" t="s">
        <v>40</v>
      </c>
      <c r="B109" s="26" t="s">
        <v>31</v>
      </c>
      <c r="C109" s="26" t="s">
        <v>38</v>
      </c>
      <c r="D109" s="25"/>
      <c r="E109" s="137" t="s">
        <v>32</v>
      </c>
      <c r="F109" s="32"/>
      <c r="G109" s="44"/>
      <c r="H109" s="88"/>
      <c r="I109" s="33"/>
    </row>
    <row r="110" spans="1:9" ht="38" x14ac:dyDescent="0.2">
      <c r="A110" s="5" t="s">
        <v>34</v>
      </c>
      <c r="B110" s="37">
        <v>29</v>
      </c>
      <c r="C110" s="6">
        <v>10</v>
      </c>
      <c r="D110" s="5"/>
      <c r="E110" s="47">
        <f>B110*C110</f>
        <v>290</v>
      </c>
      <c r="F110" s="1"/>
      <c r="I110" s="3"/>
    </row>
    <row r="111" spans="1:9" ht="38" x14ac:dyDescent="0.2">
      <c r="A111" s="11" t="s">
        <v>35</v>
      </c>
      <c r="B111" s="38">
        <v>2</v>
      </c>
      <c r="C111" s="12">
        <v>20</v>
      </c>
      <c r="D111" s="5"/>
      <c r="E111" s="135">
        <f>B111*C111</f>
        <v>40</v>
      </c>
      <c r="F111" s="1"/>
      <c r="I111" s="3"/>
    </row>
    <row r="112" spans="1:9" ht="38" x14ac:dyDescent="0.2">
      <c r="A112" s="11" t="s">
        <v>36</v>
      </c>
      <c r="B112" s="38">
        <v>10</v>
      </c>
      <c r="C112" s="12">
        <v>4</v>
      </c>
      <c r="D112" s="5"/>
      <c r="E112" s="135">
        <f>B112*C112</f>
        <v>40</v>
      </c>
      <c r="F112" s="1"/>
      <c r="I112" s="3"/>
    </row>
    <row r="113" spans="1:9" ht="19" x14ac:dyDescent="0.2">
      <c r="A113" s="11" t="s">
        <v>30</v>
      </c>
      <c r="B113" s="38">
        <v>10</v>
      </c>
      <c r="C113" s="12">
        <v>5</v>
      </c>
      <c r="D113" s="5"/>
      <c r="E113" s="135">
        <f>B113*C113</f>
        <v>50</v>
      </c>
      <c r="F113" s="1"/>
      <c r="I113" s="3"/>
    </row>
    <row r="114" spans="1:9" ht="19" x14ac:dyDescent="0.2">
      <c r="A114" s="5" t="s">
        <v>7</v>
      </c>
      <c r="B114" s="37">
        <v>2</v>
      </c>
      <c r="C114" s="6">
        <v>5</v>
      </c>
      <c r="D114" s="5"/>
      <c r="E114" s="47">
        <f>B114*C114</f>
        <v>10</v>
      </c>
      <c r="F114" s="1"/>
      <c r="I114" s="3"/>
    </row>
    <row r="115" spans="1:9" x14ac:dyDescent="0.2">
      <c r="A115" s="11"/>
      <c r="B115" s="12"/>
      <c r="C115" s="12"/>
      <c r="D115" s="5"/>
      <c r="E115" s="141"/>
      <c r="F115" s="1"/>
      <c r="I115" s="3"/>
    </row>
    <row r="116" spans="1:9" x14ac:dyDescent="0.2">
      <c r="A116" s="11"/>
      <c r="B116" s="63" t="s">
        <v>1</v>
      </c>
      <c r="C116" s="66" t="s">
        <v>37</v>
      </c>
      <c r="D116" s="5"/>
      <c r="E116" s="141"/>
      <c r="F116" s="1"/>
      <c r="I116" s="3"/>
    </row>
    <row r="117" spans="1:9" ht="57" x14ac:dyDescent="0.2">
      <c r="A117" s="5" t="s">
        <v>19</v>
      </c>
      <c r="B117" s="46">
        <v>1510</v>
      </c>
      <c r="C117" s="138">
        <v>0.5</v>
      </c>
      <c r="D117" s="5"/>
      <c r="E117" s="47">
        <f>B117*C117</f>
        <v>755</v>
      </c>
      <c r="F117" s="1"/>
      <c r="I117" s="3"/>
    </row>
    <row r="118" spans="1:9" ht="20" thickBot="1" x14ac:dyDescent="0.25">
      <c r="A118" s="73" t="s">
        <v>11</v>
      </c>
      <c r="B118" s="139"/>
      <c r="C118" s="139"/>
      <c r="D118" s="140"/>
      <c r="E118" s="128">
        <f>SUM(E110:E117)</f>
        <v>1185</v>
      </c>
      <c r="F118" s="1"/>
      <c r="I118" s="3"/>
    </row>
    <row r="119" spans="1:9" ht="19" thickTop="1" x14ac:dyDescent="0.2">
      <c r="A119" s="2"/>
      <c r="D119" s="2"/>
      <c r="E119" s="7"/>
      <c r="F119" s="1"/>
      <c r="I119" s="3"/>
    </row>
    <row r="120" spans="1:9" ht="19" thickBot="1" x14ac:dyDescent="0.25">
      <c r="A120" s="2"/>
      <c r="D120" s="2"/>
      <c r="E120" s="7"/>
      <c r="F120" s="1"/>
      <c r="I120" s="3"/>
    </row>
    <row r="121" spans="1:9" ht="25" customHeight="1" thickBot="1" x14ac:dyDescent="0.25">
      <c r="A121" s="29" t="s">
        <v>88</v>
      </c>
      <c r="B121" s="30"/>
      <c r="C121" s="30"/>
      <c r="D121" s="35"/>
      <c r="E121" s="36"/>
      <c r="F121" s="1"/>
      <c r="I121" s="3"/>
    </row>
    <row r="122" spans="1:9" x14ac:dyDescent="0.2">
      <c r="A122" s="2"/>
      <c r="D122" s="2"/>
      <c r="E122" s="7"/>
      <c r="F122" s="1"/>
      <c r="I122" s="3"/>
    </row>
    <row r="123" spans="1:9" s="34" customFormat="1" ht="69" customHeight="1" x14ac:dyDescent="0.2">
      <c r="A123" s="25" t="s">
        <v>41</v>
      </c>
      <c r="B123" s="104" t="s">
        <v>51</v>
      </c>
      <c r="C123" s="104"/>
      <c r="D123" s="104" t="s">
        <v>20</v>
      </c>
      <c r="E123" s="26" t="s">
        <v>3</v>
      </c>
      <c r="F123" s="32"/>
      <c r="G123" s="44"/>
      <c r="H123" s="88"/>
      <c r="I123" s="32"/>
    </row>
    <row r="124" spans="1:9" ht="38" x14ac:dyDescent="0.2">
      <c r="A124" s="5" t="s">
        <v>33</v>
      </c>
      <c r="B124" s="105">
        <v>100</v>
      </c>
      <c r="C124" s="106"/>
      <c r="D124" s="17">
        <v>1</v>
      </c>
      <c r="E124" s="47">
        <f>B124*D124</f>
        <v>100</v>
      </c>
      <c r="F124" s="1"/>
    </row>
    <row r="125" spans="1:9" ht="20" thickBot="1" x14ac:dyDescent="0.25">
      <c r="A125" s="73" t="s">
        <v>10</v>
      </c>
      <c r="B125" s="139"/>
      <c r="C125" s="139"/>
      <c r="D125" s="140"/>
      <c r="E125" s="128">
        <f>E124</f>
        <v>100</v>
      </c>
      <c r="F125" s="1"/>
      <c r="I125" s="3"/>
    </row>
    <row r="126" spans="1:9" ht="19" thickTop="1" x14ac:dyDescent="0.2">
      <c r="A126" s="2"/>
      <c r="D126" s="2"/>
      <c r="E126" s="142"/>
      <c r="F126" s="1"/>
      <c r="I126" s="3"/>
    </row>
    <row r="127" spans="1:9" x14ac:dyDescent="0.2">
      <c r="A127" s="2"/>
      <c r="D127" s="2"/>
      <c r="E127" s="142"/>
      <c r="F127" s="1"/>
      <c r="I127" s="3"/>
    </row>
    <row r="128" spans="1:9" s="16" customFormat="1" ht="22" thickBot="1" x14ac:dyDescent="0.3">
      <c r="A128" s="144" t="s">
        <v>4</v>
      </c>
      <c r="B128" s="145"/>
      <c r="C128" s="145"/>
      <c r="D128" s="144"/>
      <c r="E128" s="143">
        <f>E104+E118+E125</f>
        <v>1555</v>
      </c>
      <c r="F128" s="14"/>
      <c r="G128" s="45"/>
      <c r="H128" s="87"/>
      <c r="I128" s="15"/>
    </row>
    <row r="129" spans="1:1" ht="19" thickTop="1" x14ac:dyDescent="0.2"/>
    <row r="131" spans="1:1" x14ac:dyDescent="0.2">
      <c r="A131" s="1" t="s">
        <v>93</v>
      </c>
    </row>
  </sheetData>
  <mergeCells count="4">
    <mergeCell ref="A15:G15"/>
    <mergeCell ref="A17:G17"/>
    <mergeCell ref="A91:F91"/>
    <mergeCell ref="A27:E27"/>
  </mergeCells>
  <pageMargins left="0.7" right="0.7" top="0.78740157499999996" bottom="0.78740157499999996" header="0.3" footer="0.3"/>
  <pageSetup paperSize="9" scale="55" fitToHeight="9" orientation="portrait" verticalDpi="0" r:id="rId1"/>
  <headerFooter>
    <oddFooter>&amp;F&amp;RSeite &amp;P</oddFooter>
  </headerFooter>
  <rowBreaks count="1" manualBreakCount="1">
    <brk id="106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2023-01-23T12:28:02Z</cp:lastPrinted>
  <dcterms:created xsi:type="dcterms:W3CDTF">2022-11-22T12:18:29Z</dcterms:created>
  <dcterms:modified xsi:type="dcterms:W3CDTF">2023-04-29T14:16:25Z</dcterms:modified>
</cp:coreProperties>
</file>